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" sheetId="1" r:id="rId1"/>
  </sheets>
  <definedNames>
    <definedName name="_xlnm.Print_Area" localSheetId="0">'РА'!$A$1:$O$68</definedName>
  </definedNames>
  <calcPr fullCalcOnLoad="1"/>
</workbook>
</file>

<file path=xl/sharedStrings.xml><?xml version="1.0" encoding="utf-8"?>
<sst xmlns="http://schemas.openxmlformats.org/spreadsheetml/2006/main" count="172" uniqueCount="98">
  <si>
    <t>ПЕРЕЧЕНЬ</t>
  </si>
  <si>
    <t>в том числе за счет средств:</t>
  </si>
  <si>
    <t>Майминское муниципальное образование</t>
  </si>
  <si>
    <t>с. Майма,  ул.Катунская, 4</t>
  </si>
  <si>
    <t>с. Майма,  ул.Катунская, 4А</t>
  </si>
  <si>
    <t>с. Майма,  ул.Ленина,7</t>
  </si>
  <si>
    <t>с. Майма,  ул.Ленина,46</t>
  </si>
  <si>
    <t>с. Майма,  ул.Ленина,48</t>
  </si>
  <si>
    <t>с. Майма,  ул.Ленина,50</t>
  </si>
  <si>
    <t>с. Майма,  ул.Ленина, 52</t>
  </si>
  <si>
    <t>с. Майма,  ул.Ленина,105</t>
  </si>
  <si>
    <t>с. Майма,  ул.Мира, 5</t>
  </si>
  <si>
    <t>с. Майма,  ул.Мира, 7</t>
  </si>
  <si>
    <t>с. Майма,  ул.Мира,12</t>
  </si>
  <si>
    <t>с. Майма,  ул.Мира,14</t>
  </si>
  <si>
    <t>с. Майма,  ул.Мира,16</t>
  </si>
  <si>
    <t>с.Майма,  ул.Строителей,1</t>
  </si>
  <si>
    <t>с.Майма, ул.Строителей,2</t>
  </si>
  <si>
    <t>с.Майма,  ул.Строителей,4</t>
  </si>
  <si>
    <t>с.Майма, ул.Строителей,5</t>
  </si>
  <si>
    <t>с.Майма, ул.Социалистическая, 1</t>
  </si>
  <si>
    <t>с.Майма,  ул.Социалистическая, 2</t>
  </si>
  <si>
    <t>с.Майма, ул.Социалистическая, 3</t>
  </si>
  <si>
    <t>с.Майма, ул.Социалистическая, 4</t>
  </si>
  <si>
    <t>с.Майма,  ул.Социалистическая, 5</t>
  </si>
  <si>
    <t>с.Майма, ул.Социалистическая, 6</t>
  </si>
  <si>
    <t>с.Майма,  ул.Социалистическая, 7</t>
  </si>
  <si>
    <t>с.Майма,  ул.Социалистическая, 8</t>
  </si>
  <si>
    <t>с.Майма, ул.Социалистическая, 9</t>
  </si>
  <si>
    <t>с.Майма,  ул.Трудовая,49</t>
  </si>
  <si>
    <t>с.Майма,  ул.Трудовая,56</t>
  </si>
  <si>
    <t>с. Майма,  ул.Энергетиков, 1</t>
  </si>
  <si>
    <t>с. Майма,  ул.Энергетиков, 7</t>
  </si>
  <si>
    <t>с. Майма, ул.Энергетиков,13</t>
  </si>
  <si>
    <t>с. Майма,  ул.Юбилейная,4</t>
  </si>
  <si>
    <t>с. Майма, ул.Юбилейная,5</t>
  </si>
  <si>
    <t>с. Майма, ул.Юбилейная,6</t>
  </si>
  <si>
    <t>с. Майма, ул.Юбилейная,7</t>
  </si>
  <si>
    <t>с. Майма, ул.Юбилейная,8</t>
  </si>
  <si>
    <t>с. Майма, ул.Юбилейная, 10</t>
  </si>
  <si>
    <t>с. Майма, ул.Юбилейная,12</t>
  </si>
  <si>
    <t>Итого</t>
  </si>
  <si>
    <t>многоквартирных домов, которые подлежат капитальному ремонту, которым планируется предоставление финансовой помощи в  рамках республиканской адресной программы</t>
  </si>
  <si>
    <t>№ п\п</t>
  </si>
  <si>
    <t>Адрес многоквартирного дома</t>
  </si>
  <si>
    <t>Год</t>
  </si>
  <si>
    <t>Группа капитальности</t>
  </si>
  <si>
    <t>Площадь помещений, кв. м</t>
  </si>
  <si>
    <t>Планируемый перечень работ по капитальному ремонту</t>
  </si>
  <si>
    <t>Ввода в эксплуатацию</t>
  </si>
  <si>
    <t>Последнего комплексного капитального ремонта</t>
  </si>
  <si>
    <t>Общая площадь жилых и нежилых помещений в МКД, всего1</t>
  </si>
  <si>
    <t>в том числе жилых</t>
  </si>
  <si>
    <t>Всего</t>
  </si>
  <si>
    <t>В том числе за счет средств</t>
  </si>
  <si>
    <t xml:space="preserve"> Местного бюджета (субсидия)</t>
  </si>
  <si>
    <t>ТСЖ, других кооперативов либо. собственников помещений в МКД</t>
  </si>
  <si>
    <t>В том числе жилых, находящихся в собственности граждан</t>
  </si>
  <si>
    <t>За счет средств Фонда</t>
  </si>
  <si>
    <t>Предусмотренные  в местном бюджете на долевое финансирование</t>
  </si>
  <si>
    <t>Стоимость капитального ремонта, руб.</t>
  </si>
  <si>
    <t xml:space="preserve">За счет бюджета Республики Алтай </t>
  </si>
  <si>
    <t>с. Майма, ул. Гидростроителей, 11</t>
  </si>
  <si>
    <t>с. Майма, ул. Гидростроителей, 12</t>
  </si>
  <si>
    <t>с.Майма,  ул.Гидростроителей, 22</t>
  </si>
  <si>
    <t>с.Майма,  ул.Механизаторов,3</t>
  </si>
  <si>
    <t>с.Майма,  ул.Механизаторов,5</t>
  </si>
  <si>
    <r>
      <t>ВСЕГО МКД по МО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на капитальный ремонт которых планируется предоставление финансовой поддержки   45</t>
    </r>
  </si>
  <si>
    <t>ремонт внуридомовых инженерных систем; ремонт крыши; ремонт подвальных помещений; утепление и ремонт фасадов.</t>
  </si>
  <si>
    <t>ремонт внуридомовых инженерных систем; ремонт крыши;  утепление и ремонт фасадов.</t>
  </si>
  <si>
    <t>ремонт внуридомовых инженерных систем ; ремонт крыши;  утепление и ремонт фасадов.</t>
  </si>
  <si>
    <t>ремонт внуридомовых инженерных систем;  утепление и ремонт фасадов.</t>
  </si>
  <si>
    <t>ремонт внуридомовых инженерных систем ; ремонт крыши; утепление и ремонт фасадов.</t>
  </si>
  <si>
    <t xml:space="preserve"> ремонт крыши</t>
  </si>
  <si>
    <t>Фонда: 41720369 руб.</t>
  </si>
  <si>
    <r>
      <t>местного бюджета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 5918392,05 руб.</t>
    </r>
  </si>
  <si>
    <t>ТСЖ, других кооперативов либо. собственников помещений в МКД: 2974544,67 руб.</t>
  </si>
  <si>
    <t>не проводился</t>
  </si>
  <si>
    <t>ВСЕГО объем финансирования капитального ремонта по Майминскому муниуипальному образованию :                        59 490 893,82 руб.</t>
  </si>
  <si>
    <t xml:space="preserve">                                               "Проведение капитального ремонта многоквартирных домов в Республике Алтай в 2008 году"</t>
  </si>
  <si>
    <t>ремонт внуридомовых инженерных систем;ремонт подвальных помещений; утепление и ремонт фасадов</t>
  </si>
  <si>
    <t>ремонт внуридомовых инженерных систем ; утепление и ремонт фасадов.</t>
  </si>
  <si>
    <t>ремонт внуридомовых инженерных систем ;  утепление и ремонт фасадов.</t>
  </si>
  <si>
    <r>
      <t>ВСЕГО МКД с полным перечнем работ по капитальному ремонту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25</t>
    </r>
  </si>
  <si>
    <r>
      <t xml:space="preserve">долевого финансирования бюджета Республики Алтай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 8877588,1 руб.</t>
    </r>
  </si>
  <si>
    <t>Удельная стоимость капитального ремонта, руб./кв. метр общей площади помещений в МКД2</t>
  </si>
  <si>
    <t>ремонт внуридомовых инженерных систем;  утепление и ремонт фасадов, ремонт подвальных помещений.</t>
  </si>
  <si>
    <t xml:space="preserve">ремонт внуридомовых инженерных систем ; ремонт крыши;  </t>
  </si>
  <si>
    <t>ремонт внуридомовых инженерных систем;   ремонт подвальных помещений.</t>
  </si>
  <si>
    <t xml:space="preserve"> ремонт крыши;  утепление и ремонт фасадов.</t>
  </si>
  <si>
    <t>с. Майма, ул.Гидростроителей 10</t>
  </si>
  <si>
    <t>с. Майма, ул.50 лет Победы 2</t>
  </si>
  <si>
    <t>ремонт внуридомовых инженерных систем</t>
  </si>
  <si>
    <t>ВСЕГО площадь жилых помещений в МКД, которым планируется предоставление финансовой поддержки:               33876,3 кв.м.</t>
  </si>
  <si>
    <t xml:space="preserve"> ремонт крыши; утепление и ремонт фасадов.</t>
  </si>
  <si>
    <t>ремонт крыши; утепление и ремонт фасадов.</t>
  </si>
  <si>
    <t xml:space="preserve">                                                                                    </t>
  </si>
  <si>
    <t xml:space="preserve">ПРИЛОЖЕНИЕ №1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</si>
</sst>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0.0"/>
    <numFmt numFmtId="166" formatCode="0.000"/>
    <numFmt numFmtId="167" formatCode="#,##0.0"/>
    <numFmt numFmtId="168" formatCode="#,##0.0&quot;р.&quot;"/>
    <numFmt numFmtId="169" formatCode="#,##0.000&quot;р.&quot;"/>
    <numFmt numFmtId="170" formatCode="0.0000"/>
    <numFmt numFmtId="171" formatCode="#,##0.00&quot;р.&quot;"/>
    <numFmt numFmtId="172" formatCode="#,##0.00_р_."/>
    <numFmt numFmtId="173" formatCode="0.000000"/>
    <numFmt numFmtId="174" formatCode="0.0000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4" xfId="17" applyFont="1" applyFill="1" applyBorder="1" applyAlignment="1">
      <alignment vertical="center" wrapText="1"/>
      <protection/>
    </xf>
    <xf numFmtId="0" fontId="2" fillId="0" borderId="5" xfId="17" applyFont="1" applyFill="1" applyBorder="1" applyAlignment="1">
      <alignment vertical="center" wrapText="1"/>
      <protection/>
    </xf>
    <xf numFmtId="0" fontId="2" fillId="0" borderId="6" xfId="17" applyFont="1" applyFill="1" applyBorder="1" applyAlignment="1">
      <alignment horizontal="center" vertical="center" wrapText="1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172" fontId="2" fillId="0" borderId="5" xfId="17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vertical="justify" wrapText="1"/>
    </xf>
    <xf numFmtId="166" fontId="2" fillId="0" borderId="5" xfId="17" applyNumberFormat="1" applyFont="1" applyFill="1" applyBorder="1" applyAlignment="1">
      <alignment vertical="center" wrapText="1"/>
      <protection/>
    </xf>
    <xf numFmtId="170" fontId="2" fillId="0" borderId="5" xfId="17" applyNumberFormat="1" applyFont="1" applyFill="1" applyBorder="1" applyAlignment="1">
      <alignment vertical="center" wrapText="1"/>
      <protection/>
    </xf>
    <xf numFmtId="1" fontId="2" fillId="0" borderId="5" xfId="17" applyNumberFormat="1" applyFont="1" applyFill="1" applyBorder="1" applyAlignment="1">
      <alignment vertical="center" wrapText="1"/>
      <protection/>
    </xf>
    <xf numFmtId="165" fontId="2" fillId="0" borderId="5" xfId="17" applyNumberFormat="1" applyFont="1" applyFill="1" applyBorder="1" applyAlignment="1">
      <alignment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0" fillId="0" borderId="5" xfId="0" applyFont="1" applyFill="1" applyBorder="1" applyAlignment="1">
      <alignment vertical="justify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wrapText="1"/>
    </xf>
    <xf numFmtId="172" fontId="2" fillId="0" borderId="3" xfId="0" applyNumberFormat="1" applyFont="1" applyFill="1" applyBorder="1" applyAlignment="1">
      <alignment horizontal="center" vertical="center" textRotation="90" wrapText="1"/>
    </xf>
  </cellXfs>
  <cellStyles count="7">
    <cellStyle name="Normal" xfId="0"/>
    <cellStyle name="Currency" xfId="15"/>
    <cellStyle name="Currency [0]" xfId="16"/>
    <cellStyle name="Обычный_Приложение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view="pageBreakPreview" zoomScale="55" zoomScaleNormal="75" zoomScaleSheetLayoutView="55" workbookViewId="0" topLeftCell="A1">
      <selection activeCell="K22" sqref="K22"/>
    </sheetView>
  </sheetViews>
  <sheetFormatPr defaultColWidth="9.00390625" defaultRowHeight="12.75"/>
  <cols>
    <col min="1" max="1" width="4.75390625" style="7" customWidth="1"/>
    <col min="2" max="2" width="34.875" style="7" customWidth="1"/>
    <col min="3" max="3" width="10.875" style="7" customWidth="1"/>
    <col min="4" max="4" width="13.375" style="7" customWidth="1"/>
    <col min="5" max="5" width="12.125" style="7" customWidth="1"/>
    <col min="6" max="6" width="10.875" style="7" customWidth="1"/>
    <col min="7" max="7" width="11.00390625" style="7" customWidth="1"/>
    <col min="8" max="8" width="11.75390625" style="7" customWidth="1"/>
    <col min="9" max="9" width="49.75390625" style="7" customWidth="1"/>
    <col min="10" max="10" width="17.375" style="7" customWidth="1"/>
    <col min="11" max="11" width="15.625" style="7" customWidth="1"/>
    <col min="12" max="12" width="21.75390625" style="7" customWidth="1"/>
    <col min="13" max="13" width="15.00390625" style="7" customWidth="1"/>
    <col min="14" max="14" width="19.375" style="7" customWidth="1"/>
    <col min="15" max="15" width="21.625" style="26" customWidth="1"/>
    <col min="16" max="19" width="0" style="7" hidden="1" customWidth="1"/>
    <col min="20" max="20" width="0" style="8" hidden="1" customWidth="1"/>
    <col min="21" max="21" width="0" style="9" hidden="1" customWidth="1"/>
    <col min="22" max="22" width="14.375" style="7" bestFit="1" customWidth="1"/>
    <col min="23" max="16384" width="9.125" style="7" customWidth="1"/>
  </cols>
  <sheetData>
    <row r="1" spans="12:15" s="1" customFormat="1" ht="15.75" customHeight="1">
      <c r="L1" s="40" t="s">
        <v>97</v>
      </c>
      <c r="M1" s="40"/>
      <c r="N1" s="40"/>
      <c r="O1" s="40"/>
    </row>
    <row r="2" spans="12:15" s="1" customFormat="1" ht="30.75" customHeight="1">
      <c r="L2" s="41" t="s">
        <v>96</v>
      </c>
      <c r="M2" s="41"/>
      <c r="N2" s="41"/>
      <c r="O2" s="41"/>
    </row>
    <row r="3" spans="12:15" s="1" customFormat="1" ht="14.25" customHeight="1">
      <c r="L3" s="40"/>
      <c r="M3" s="40"/>
      <c r="N3" s="40"/>
      <c r="O3" s="40"/>
    </row>
    <row r="4" spans="5:15" s="1" customFormat="1" ht="1.5" customHeight="1" hidden="1">
      <c r="E4" s="3"/>
      <c r="L4" s="40"/>
      <c r="M4" s="40"/>
      <c r="N4" s="40"/>
      <c r="O4" s="40"/>
    </row>
    <row r="5" spans="6:15" s="1" customFormat="1" ht="15" customHeight="1">
      <c r="F5" s="3" t="s">
        <v>0</v>
      </c>
      <c r="L5" s="2"/>
      <c r="M5" s="2"/>
      <c r="N5" s="2"/>
      <c r="O5" s="4"/>
    </row>
    <row r="6" spans="1:15" ht="18.75" customHeight="1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5"/>
      <c r="L6" s="5"/>
      <c r="M6" s="6"/>
      <c r="N6" s="6"/>
      <c r="O6" s="6"/>
    </row>
    <row r="7" spans="1:15" ht="18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5"/>
      <c r="L7" s="5"/>
      <c r="M7" s="6"/>
      <c r="N7" s="6"/>
      <c r="O7" s="6"/>
    </row>
    <row r="8" spans="1:15" ht="18.75" customHeight="1" thickBot="1">
      <c r="A8" s="42" t="s">
        <v>79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s="1" customFormat="1" ht="32.25" customHeight="1" thickBot="1">
      <c r="A9" s="43" t="s">
        <v>43</v>
      </c>
      <c r="B9" s="47" t="s">
        <v>44</v>
      </c>
      <c r="C9" s="43" t="s">
        <v>45</v>
      </c>
      <c r="D9" s="43"/>
      <c r="E9" s="47" t="s">
        <v>46</v>
      </c>
      <c r="F9" s="43" t="s">
        <v>47</v>
      </c>
      <c r="G9" s="43"/>
      <c r="H9" s="43"/>
      <c r="I9" s="48" t="s">
        <v>48</v>
      </c>
      <c r="J9" s="43" t="s">
        <v>60</v>
      </c>
      <c r="K9" s="43"/>
      <c r="L9" s="43"/>
      <c r="M9" s="43"/>
      <c r="N9" s="43"/>
      <c r="O9" s="50" t="s">
        <v>85</v>
      </c>
      <c r="P9" s="10"/>
    </row>
    <row r="10" spans="1:16" s="1" customFormat="1" ht="18.75" customHeight="1" thickBot="1">
      <c r="A10" s="43"/>
      <c r="B10" s="47"/>
      <c r="C10" s="47" t="s">
        <v>49</v>
      </c>
      <c r="D10" s="47" t="s">
        <v>50</v>
      </c>
      <c r="E10" s="47"/>
      <c r="F10" s="48" t="s">
        <v>51</v>
      </c>
      <c r="G10" s="43" t="s">
        <v>52</v>
      </c>
      <c r="H10" s="43"/>
      <c r="I10" s="48"/>
      <c r="J10" s="47" t="s">
        <v>53</v>
      </c>
      <c r="K10" s="43" t="s">
        <v>54</v>
      </c>
      <c r="L10" s="43"/>
      <c r="M10" s="43"/>
      <c r="N10" s="43"/>
      <c r="O10" s="50"/>
      <c r="P10" s="10"/>
    </row>
    <row r="11" spans="1:16" s="1" customFormat="1" ht="10.5" customHeight="1" thickBot="1">
      <c r="A11" s="43"/>
      <c r="B11" s="47"/>
      <c r="C11" s="47"/>
      <c r="D11" s="47"/>
      <c r="E11" s="47"/>
      <c r="F11" s="47"/>
      <c r="G11" s="43"/>
      <c r="H11" s="43"/>
      <c r="I11" s="48"/>
      <c r="J11" s="48"/>
      <c r="K11" s="43" t="s">
        <v>55</v>
      </c>
      <c r="L11" s="43"/>
      <c r="M11" s="43"/>
      <c r="N11" s="47" t="s">
        <v>56</v>
      </c>
      <c r="O11" s="50"/>
      <c r="P11" s="10"/>
    </row>
    <row r="12" spans="1:16" s="1" customFormat="1" ht="31.5" customHeight="1" thickBot="1">
      <c r="A12" s="43"/>
      <c r="B12" s="47"/>
      <c r="C12" s="47"/>
      <c r="D12" s="47"/>
      <c r="E12" s="47"/>
      <c r="F12" s="47"/>
      <c r="G12" s="47" t="s">
        <v>53</v>
      </c>
      <c r="H12" s="47" t="s">
        <v>57</v>
      </c>
      <c r="I12" s="48"/>
      <c r="J12" s="48"/>
      <c r="K12" s="43"/>
      <c r="L12" s="43"/>
      <c r="M12" s="43"/>
      <c r="N12" s="47"/>
      <c r="O12" s="50"/>
      <c r="P12" s="10"/>
    </row>
    <row r="13" spans="1:16" s="1" customFormat="1" ht="12.75" customHeight="1" thickBot="1">
      <c r="A13" s="43"/>
      <c r="B13" s="47"/>
      <c r="C13" s="47"/>
      <c r="D13" s="47"/>
      <c r="E13" s="47"/>
      <c r="F13" s="47"/>
      <c r="G13" s="47"/>
      <c r="H13" s="47"/>
      <c r="I13" s="47"/>
      <c r="J13" s="47"/>
      <c r="K13" s="47" t="s">
        <v>58</v>
      </c>
      <c r="L13" s="47" t="s">
        <v>61</v>
      </c>
      <c r="M13" s="47" t="s">
        <v>59</v>
      </c>
      <c r="N13" s="47"/>
      <c r="O13" s="50"/>
      <c r="P13" s="49"/>
    </row>
    <row r="14" spans="1:16" s="1" customFormat="1" ht="107.25" customHeight="1" thickBot="1">
      <c r="A14" s="43"/>
      <c r="B14" s="47"/>
      <c r="C14" s="47"/>
      <c r="D14" s="47"/>
      <c r="E14" s="47"/>
      <c r="F14" s="48"/>
      <c r="G14" s="47"/>
      <c r="H14" s="47"/>
      <c r="I14" s="48"/>
      <c r="J14" s="47"/>
      <c r="K14" s="47"/>
      <c r="L14" s="47"/>
      <c r="M14" s="47"/>
      <c r="N14" s="47"/>
      <c r="O14" s="50"/>
      <c r="P14" s="49"/>
    </row>
    <row r="15" spans="1:27" s="1" customFormat="1" ht="16.5" thickBot="1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3">
        <v>6</v>
      </c>
      <c r="G15" s="12">
        <v>7</v>
      </c>
      <c r="H15" s="12">
        <v>8</v>
      </c>
      <c r="I15" s="13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0"/>
      <c r="W15" s="14"/>
      <c r="X15" s="14"/>
      <c r="Y15" s="14"/>
      <c r="Z15" s="14"/>
      <c r="AA15" s="14"/>
    </row>
    <row r="16" spans="1:21" ht="23.25" customHeight="1">
      <c r="A16" s="45" t="s">
        <v>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U16" s="7"/>
    </row>
    <row r="17" spans="1:21" ht="46.5" customHeight="1">
      <c r="A17" s="15">
        <v>1</v>
      </c>
      <c r="B17" s="16" t="s">
        <v>62</v>
      </c>
      <c r="C17" s="16">
        <v>1985</v>
      </c>
      <c r="D17" s="17" t="s">
        <v>77</v>
      </c>
      <c r="E17" s="18">
        <v>4</v>
      </c>
      <c r="F17" s="16">
        <v>723.4</v>
      </c>
      <c r="G17" s="16">
        <v>426</v>
      </c>
      <c r="H17" s="16">
        <v>426</v>
      </c>
      <c r="I17" s="20" t="s">
        <v>87</v>
      </c>
      <c r="J17" s="16">
        <v>1103551</v>
      </c>
      <c r="K17" s="21">
        <f aca="true" t="shared" si="0" ref="K17:K61">J17*70.1290001226611/100</f>
        <v>773909.2821436278</v>
      </c>
      <c r="L17" s="21">
        <f aca="true" t="shared" si="1" ref="L17:L61">J17*14.9225999643923/100</f>
        <v>164678.50113305086</v>
      </c>
      <c r="M17" s="21">
        <f aca="true" t="shared" si="2" ref="M17:M61">J17*9.9483999482461/100</f>
        <v>109785.66711286933</v>
      </c>
      <c r="N17" s="22">
        <f aca="true" t="shared" si="3" ref="N17:N61">J17*4.9999999647005/100</f>
        <v>55177.549610452006</v>
      </c>
      <c r="O17" s="19">
        <f>J17/F17</f>
        <v>1525.5059441526128</v>
      </c>
      <c r="U17" s="7"/>
    </row>
    <row r="18" spans="1:21" ht="44.25" customHeight="1">
      <c r="A18" s="15">
        <v>2</v>
      </c>
      <c r="B18" s="16" t="s">
        <v>63</v>
      </c>
      <c r="C18" s="16">
        <v>1985</v>
      </c>
      <c r="D18" s="17" t="s">
        <v>77</v>
      </c>
      <c r="E18" s="18">
        <v>4</v>
      </c>
      <c r="F18" s="16">
        <v>742.8</v>
      </c>
      <c r="G18" s="16">
        <v>401</v>
      </c>
      <c r="H18" s="16">
        <v>401</v>
      </c>
      <c r="I18" s="20" t="s">
        <v>88</v>
      </c>
      <c r="J18" s="16">
        <v>852155</v>
      </c>
      <c r="K18" s="21">
        <f t="shared" si="0"/>
        <v>597607.7809952627</v>
      </c>
      <c r="L18" s="21">
        <f t="shared" si="1"/>
        <v>127163.6817265672</v>
      </c>
      <c r="M18" s="21">
        <f t="shared" si="2"/>
        <v>84775.78757897657</v>
      </c>
      <c r="N18" s="22">
        <f t="shared" si="3"/>
        <v>42607.74969919355</v>
      </c>
      <c r="O18" s="19">
        <f aca="true" t="shared" si="4" ref="O18:O61">J18/F18</f>
        <v>1147.2199784598815</v>
      </c>
      <c r="U18" s="7"/>
    </row>
    <row r="19" spans="1:15" ht="32.25" customHeight="1">
      <c r="A19" s="15">
        <v>3</v>
      </c>
      <c r="B19" s="16" t="s">
        <v>64</v>
      </c>
      <c r="C19" s="16">
        <v>1985</v>
      </c>
      <c r="D19" s="17" t="s">
        <v>77</v>
      </c>
      <c r="E19" s="18">
        <v>5</v>
      </c>
      <c r="F19" s="16">
        <v>670</v>
      </c>
      <c r="G19" s="16">
        <v>478</v>
      </c>
      <c r="H19" s="16">
        <v>478</v>
      </c>
      <c r="I19" s="20" t="s">
        <v>70</v>
      </c>
      <c r="J19" s="16">
        <v>1418946</v>
      </c>
      <c r="K19" s="21">
        <f t="shared" si="0"/>
        <v>995092.6420804948</v>
      </c>
      <c r="L19" s="21">
        <f t="shared" si="1"/>
        <v>211743.63529074594</v>
      </c>
      <c r="M19" s="21">
        <f t="shared" si="2"/>
        <v>141162.4231296401</v>
      </c>
      <c r="N19" s="22">
        <f t="shared" si="3"/>
        <v>70947.29949911915</v>
      </c>
      <c r="O19" s="19">
        <f t="shared" si="4"/>
        <v>2117.8298507462687</v>
      </c>
    </row>
    <row r="20" spans="1:15" ht="36" customHeight="1">
      <c r="A20" s="15">
        <v>4</v>
      </c>
      <c r="B20" s="16" t="s">
        <v>3</v>
      </c>
      <c r="C20" s="16">
        <v>1979</v>
      </c>
      <c r="D20" s="17" t="s">
        <v>77</v>
      </c>
      <c r="E20" s="18">
        <v>2</v>
      </c>
      <c r="F20" s="16">
        <v>585</v>
      </c>
      <c r="G20" s="16">
        <v>344</v>
      </c>
      <c r="H20" s="16">
        <v>344</v>
      </c>
      <c r="I20" s="20" t="s">
        <v>89</v>
      </c>
      <c r="J20" s="16">
        <v>1340578</v>
      </c>
      <c r="K20" s="16">
        <f t="shared" si="0"/>
        <v>940133.9472643676</v>
      </c>
      <c r="L20" s="16">
        <f t="shared" si="1"/>
        <v>200049.092150651</v>
      </c>
      <c r="M20" s="16">
        <f t="shared" si="2"/>
        <v>133366.0610581986</v>
      </c>
      <c r="N20" s="16">
        <f t="shared" si="3"/>
        <v>67028.89952678267</v>
      </c>
      <c r="O20" s="19">
        <f t="shared" si="4"/>
        <v>2291.586324786325</v>
      </c>
    </row>
    <row r="21" spans="1:15" ht="33" customHeight="1">
      <c r="A21" s="15">
        <v>5</v>
      </c>
      <c r="B21" s="16" t="s">
        <v>4</v>
      </c>
      <c r="C21" s="16">
        <v>1979</v>
      </c>
      <c r="D21" s="17" t="s">
        <v>77</v>
      </c>
      <c r="E21" s="18">
        <v>2</v>
      </c>
      <c r="F21" s="16">
        <v>580.9</v>
      </c>
      <c r="G21" s="16">
        <v>344</v>
      </c>
      <c r="H21" s="16">
        <v>344</v>
      </c>
      <c r="I21" s="20" t="s">
        <v>89</v>
      </c>
      <c r="J21" s="16">
        <v>1687140</v>
      </c>
      <c r="K21" s="16">
        <f t="shared" si="0"/>
        <v>1183174.4126694645</v>
      </c>
      <c r="L21" s="16">
        <f t="shared" si="1"/>
        <v>251765.15303924825</v>
      </c>
      <c r="M21" s="16">
        <f t="shared" si="2"/>
        <v>167843.43488683927</v>
      </c>
      <c r="N21" s="16">
        <f t="shared" si="3"/>
        <v>84356.99940444801</v>
      </c>
      <c r="O21" s="19">
        <f t="shared" si="4"/>
        <v>2904.3553107247376</v>
      </c>
    </row>
    <row r="22" spans="1:15" ht="30" customHeight="1">
      <c r="A22" s="15">
        <v>6</v>
      </c>
      <c r="B22" s="16" t="s">
        <v>5</v>
      </c>
      <c r="C22" s="16">
        <v>1965</v>
      </c>
      <c r="D22" s="17" t="s">
        <v>77</v>
      </c>
      <c r="E22" s="18">
        <v>3</v>
      </c>
      <c r="F22" s="16">
        <v>626</v>
      </c>
      <c r="G22" s="16">
        <v>432</v>
      </c>
      <c r="H22" s="16">
        <v>432</v>
      </c>
      <c r="I22" s="20" t="s">
        <v>86</v>
      </c>
      <c r="J22" s="16">
        <v>578012.31</v>
      </c>
      <c r="K22" s="16">
        <f t="shared" si="0"/>
        <v>405354.25358889624</v>
      </c>
      <c r="L22" s="16">
        <f t="shared" si="1"/>
        <v>86254.46476624312</v>
      </c>
      <c r="M22" s="16">
        <f t="shared" si="2"/>
        <v>57502.97634889609</v>
      </c>
      <c r="N22" s="16">
        <f t="shared" si="3"/>
        <v>28900.615295964544</v>
      </c>
      <c r="O22" s="19">
        <f t="shared" si="4"/>
        <v>923.3423482428116</v>
      </c>
    </row>
    <row r="23" spans="1:15" ht="32.25" customHeight="1">
      <c r="A23" s="15">
        <v>7</v>
      </c>
      <c r="B23" s="16" t="s">
        <v>6</v>
      </c>
      <c r="C23" s="16">
        <v>1963</v>
      </c>
      <c r="D23" s="17" t="s">
        <v>77</v>
      </c>
      <c r="E23" s="18">
        <v>3</v>
      </c>
      <c r="F23" s="16">
        <v>374</v>
      </c>
      <c r="G23" s="16">
        <v>269</v>
      </c>
      <c r="H23" s="16">
        <v>269</v>
      </c>
      <c r="I23" s="20" t="s">
        <v>89</v>
      </c>
      <c r="J23" s="16">
        <v>879808</v>
      </c>
      <c r="K23" s="16">
        <f t="shared" si="0"/>
        <v>617000.5533991822</v>
      </c>
      <c r="L23" s="16">
        <f t="shared" si="1"/>
        <v>131290.22829472058</v>
      </c>
      <c r="M23" s="16">
        <f t="shared" si="2"/>
        <v>87526.81861666504</v>
      </c>
      <c r="N23" s="16">
        <f t="shared" si="3"/>
        <v>43990.399689432175</v>
      </c>
      <c r="O23" s="19">
        <f t="shared" si="4"/>
        <v>2352.427807486631</v>
      </c>
    </row>
    <row r="24" spans="1:15" ht="32.25" customHeight="1">
      <c r="A24" s="15">
        <v>8</v>
      </c>
      <c r="B24" s="16" t="s">
        <v>7</v>
      </c>
      <c r="C24" s="16">
        <v>1963</v>
      </c>
      <c r="D24" s="17" t="s">
        <v>77</v>
      </c>
      <c r="E24" s="18">
        <v>3</v>
      </c>
      <c r="F24" s="16">
        <v>376.4</v>
      </c>
      <c r="G24" s="16">
        <v>273</v>
      </c>
      <c r="H24" s="16">
        <v>273</v>
      </c>
      <c r="I24" s="20" t="s">
        <v>69</v>
      </c>
      <c r="J24" s="16">
        <v>1347149</v>
      </c>
      <c r="K24" s="16">
        <f t="shared" si="0"/>
        <v>944742.1238624278</v>
      </c>
      <c r="L24" s="16">
        <f t="shared" si="1"/>
        <v>201029.65619431122</v>
      </c>
      <c r="M24" s="16">
        <f t="shared" si="2"/>
        <v>134019.77041879785</v>
      </c>
      <c r="N24" s="16">
        <f t="shared" si="3"/>
        <v>67357.44952446314</v>
      </c>
      <c r="O24" s="19">
        <f t="shared" si="4"/>
        <v>3579.03560042508</v>
      </c>
    </row>
    <row r="25" spans="1:15" ht="30.75" customHeight="1">
      <c r="A25" s="15">
        <v>9</v>
      </c>
      <c r="B25" s="16" t="s">
        <v>8</v>
      </c>
      <c r="C25" s="16">
        <v>1963</v>
      </c>
      <c r="D25" s="17" t="s">
        <v>77</v>
      </c>
      <c r="E25" s="18">
        <v>3</v>
      </c>
      <c r="F25" s="16">
        <v>400</v>
      </c>
      <c r="G25" s="16">
        <v>378</v>
      </c>
      <c r="H25" s="16">
        <v>378</v>
      </c>
      <c r="I25" s="20" t="s">
        <v>69</v>
      </c>
      <c r="J25" s="16">
        <v>1450672</v>
      </c>
      <c r="K25" s="16">
        <f t="shared" si="0"/>
        <v>1017341.7686594102</v>
      </c>
      <c r="L25" s="16">
        <f t="shared" si="1"/>
        <v>216477.97935544903</v>
      </c>
      <c r="M25" s="16">
        <f t="shared" si="2"/>
        <v>144318.65249722067</v>
      </c>
      <c r="N25" s="16">
        <f t="shared" si="3"/>
        <v>72533.59948792003</v>
      </c>
      <c r="O25" s="19">
        <f t="shared" si="4"/>
        <v>3626.68</v>
      </c>
    </row>
    <row r="26" spans="1:15" ht="35.25" customHeight="1">
      <c r="A26" s="15">
        <v>10</v>
      </c>
      <c r="B26" s="16" t="s">
        <v>9</v>
      </c>
      <c r="C26" s="16">
        <v>1963</v>
      </c>
      <c r="D26" s="17" t="s">
        <v>77</v>
      </c>
      <c r="E26" s="18">
        <v>3</v>
      </c>
      <c r="F26" s="16">
        <v>400</v>
      </c>
      <c r="G26" s="16">
        <v>378</v>
      </c>
      <c r="H26" s="16">
        <v>378</v>
      </c>
      <c r="I26" s="20" t="s">
        <v>69</v>
      </c>
      <c r="J26" s="16">
        <v>1256280</v>
      </c>
      <c r="K26" s="16">
        <f t="shared" si="0"/>
        <v>881016.6027409668</v>
      </c>
      <c r="L26" s="16">
        <f t="shared" si="1"/>
        <v>187469.63883266758</v>
      </c>
      <c r="M26" s="16">
        <f t="shared" si="2"/>
        <v>124979.75886982611</v>
      </c>
      <c r="N26" s="16">
        <f t="shared" si="3"/>
        <v>62813.99955653944</v>
      </c>
      <c r="O26" s="19">
        <f t="shared" si="4"/>
        <v>3140.7</v>
      </c>
    </row>
    <row r="27" spans="1:15" ht="33" customHeight="1">
      <c r="A27" s="15">
        <v>11</v>
      </c>
      <c r="B27" s="16" t="s">
        <v>10</v>
      </c>
      <c r="C27" s="16">
        <v>1984</v>
      </c>
      <c r="D27" s="17" t="s">
        <v>77</v>
      </c>
      <c r="E27" s="18">
        <v>1</v>
      </c>
      <c r="F27" s="16">
        <v>3873.2</v>
      </c>
      <c r="G27" s="16">
        <v>2324</v>
      </c>
      <c r="H27" s="16">
        <v>2324</v>
      </c>
      <c r="I27" s="20" t="s">
        <v>69</v>
      </c>
      <c r="J27" s="16">
        <v>3513473.82</v>
      </c>
      <c r="K27" s="16">
        <f t="shared" si="0"/>
        <v>2463964.059537465</v>
      </c>
      <c r="L27" s="16">
        <f t="shared" si="1"/>
        <v>524301.6430122528</v>
      </c>
      <c r="M27" s="16">
        <f t="shared" si="2"/>
        <v>349534.4276905203</v>
      </c>
      <c r="N27" s="16">
        <f t="shared" si="3"/>
        <v>175673.68975976127</v>
      </c>
      <c r="O27" s="19">
        <f t="shared" si="4"/>
        <v>907.1242951564598</v>
      </c>
    </row>
    <row r="28" spans="1:15" ht="29.25" customHeight="1">
      <c r="A28" s="15">
        <v>12</v>
      </c>
      <c r="B28" s="16" t="s">
        <v>65</v>
      </c>
      <c r="C28" s="16">
        <v>1987</v>
      </c>
      <c r="D28" s="17" t="s">
        <v>77</v>
      </c>
      <c r="E28" s="18">
        <v>2</v>
      </c>
      <c r="F28" s="16">
        <v>1302</v>
      </c>
      <c r="G28" s="16">
        <v>805</v>
      </c>
      <c r="H28" s="16">
        <v>805</v>
      </c>
      <c r="I28" s="20" t="s">
        <v>69</v>
      </c>
      <c r="J28" s="16">
        <v>2550294</v>
      </c>
      <c r="K28" s="16">
        <f t="shared" si="0"/>
        <v>1788495.6823882186</v>
      </c>
      <c r="L28" s="16">
        <f t="shared" si="1"/>
        <v>380570.171535899</v>
      </c>
      <c r="M28" s="16">
        <f t="shared" si="2"/>
        <v>253713.4469761234</v>
      </c>
      <c r="N28" s="16">
        <f t="shared" si="3"/>
        <v>127514.69909975896</v>
      </c>
      <c r="O28" s="19">
        <f t="shared" si="4"/>
        <v>1958.7511520737328</v>
      </c>
    </row>
    <row r="29" spans="1:15" ht="30.75" customHeight="1">
      <c r="A29" s="15">
        <v>13</v>
      </c>
      <c r="B29" s="16" t="s">
        <v>66</v>
      </c>
      <c r="C29" s="16">
        <v>1988</v>
      </c>
      <c r="D29" s="17" t="s">
        <v>77</v>
      </c>
      <c r="E29" s="18">
        <v>1</v>
      </c>
      <c r="F29" s="16">
        <v>3569</v>
      </c>
      <c r="G29" s="16">
        <v>2266</v>
      </c>
      <c r="H29" s="16">
        <v>2266</v>
      </c>
      <c r="I29" s="20" t="s">
        <v>69</v>
      </c>
      <c r="J29" s="16">
        <v>2306003</v>
      </c>
      <c r="K29" s="16">
        <f t="shared" si="0"/>
        <v>1617176.8466985684</v>
      </c>
      <c r="L29" s="16">
        <f t="shared" si="1"/>
        <v>344115.60285688535</v>
      </c>
      <c r="M29" s="16">
        <f t="shared" si="2"/>
        <v>229410.40125855352</v>
      </c>
      <c r="N29" s="16">
        <f t="shared" si="3"/>
        <v>115300.14918599246</v>
      </c>
      <c r="O29" s="19">
        <f t="shared" si="4"/>
        <v>646.1202017371813</v>
      </c>
    </row>
    <row r="30" spans="1:15" ht="27.75" customHeight="1">
      <c r="A30" s="15">
        <v>14</v>
      </c>
      <c r="B30" s="16" t="s">
        <v>11</v>
      </c>
      <c r="C30" s="16">
        <v>1974</v>
      </c>
      <c r="D30" s="17" t="s">
        <v>77</v>
      </c>
      <c r="E30" s="18">
        <v>2</v>
      </c>
      <c r="F30" s="16">
        <v>722</v>
      </c>
      <c r="G30" s="16">
        <v>478</v>
      </c>
      <c r="H30" s="16">
        <v>478</v>
      </c>
      <c r="I30" s="20" t="s">
        <v>89</v>
      </c>
      <c r="J30" s="16">
        <v>1396620.26</v>
      </c>
      <c r="K30" s="16">
        <f t="shared" si="0"/>
        <v>979435.8238485098</v>
      </c>
      <c r="L30" s="16">
        <f t="shared" si="1"/>
        <v>208412.05442145563</v>
      </c>
      <c r="M30" s="16">
        <f t="shared" si="2"/>
        <v>138941.36922303456</v>
      </c>
      <c r="N30" s="16">
        <f t="shared" si="3"/>
        <v>69831.01250700002</v>
      </c>
      <c r="O30" s="19">
        <f t="shared" si="4"/>
        <v>1934.3770914127424</v>
      </c>
    </row>
    <row r="31" spans="1:15" ht="45.75" customHeight="1">
      <c r="A31" s="15">
        <v>15</v>
      </c>
      <c r="B31" s="16" t="s">
        <v>12</v>
      </c>
      <c r="C31" s="16">
        <v>1970</v>
      </c>
      <c r="D31" s="17" t="s">
        <v>77</v>
      </c>
      <c r="E31" s="18">
        <v>2</v>
      </c>
      <c r="F31" s="16">
        <v>356</v>
      </c>
      <c r="G31" s="16">
        <v>257</v>
      </c>
      <c r="H31" s="16">
        <v>257</v>
      </c>
      <c r="I31" s="20" t="s">
        <v>80</v>
      </c>
      <c r="J31" s="16">
        <v>570651</v>
      </c>
      <c r="K31" s="16">
        <f t="shared" si="0"/>
        <v>400191.8404899668</v>
      </c>
      <c r="L31" s="16">
        <f t="shared" si="1"/>
        <v>85155.9659228043</v>
      </c>
      <c r="M31" s="16">
        <f t="shared" si="2"/>
        <v>56770.64378866586</v>
      </c>
      <c r="N31" s="16">
        <f t="shared" si="3"/>
        <v>28532.54979856305</v>
      </c>
      <c r="O31" s="19">
        <f t="shared" si="4"/>
        <v>1602.9522471910113</v>
      </c>
    </row>
    <row r="32" spans="1:15" ht="33" customHeight="1">
      <c r="A32" s="15">
        <v>16</v>
      </c>
      <c r="B32" s="16" t="s">
        <v>13</v>
      </c>
      <c r="C32" s="16">
        <v>1981</v>
      </c>
      <c r="D32" s="17" t="s">
        <v>77</v>
      </c>
      <c r="E32" s="18">
        <v>2</v>
      </c>
      <c r="F32" s="16">
        <v>455.2</v>
      </c>
      <c r="G32" s="16">
        <v>320</v>
      </c>
      <c r="H32" s="16">
        <v>320</v>
      </c>
      <c r="I32" s="20" t="s">
        <v>89</v>
      </c>
      <c r="J32" s="16">
        <v>1387981</v>
      </c>
      <c r="K32" s="16">
        <f t="shared" si="0"/>
        <v>973377.1971925128</v>
      </c>
      <c r="L32" s="16">
        <f t="shared" si="1"/>
        <v>207122.85221177188</v>
      </c>
      <c r="M32" s="16">
        <f t="shared" si="2"/>
        <v>138081.9010856657</v>
      </c>
      <c r="N32" s="16">
        <f t="shared" si="3"/>
        <v>69399.04951004965</v>
      </c>
      <c r="O32" s="19">
        <f t="shared" si="4"/>
        <v>3049.1673989455185</v>
      </c>
    </row>
    <row r="33" spans="1:15" ht="27.75" customHeight="1">
      <c r="A33" s="15">
        <v>17</v>
      </c>
      <c r="B33" s="16" t="s">
        <v>14</v>
      </c>
      <c r="C33" s="16">
        <v>1984</v>
      </c>
      <c r="D33" s="17" t="s">
        <v>77</v>
      </c>
      <c r="E33" s="18">
        <v>2</v>
      </c>
      <c r="F33" s="16">
        <v>450.3</v>
      </c>
      <c r="G33" s="16">
        <v>315</v>
      </c>
      <c r="H33" s="16">
        <v>315</v>
      </c>
      <c r="I33" s="20" t="s">
        <v>69</v>
      </c>
      <c r="J33" s="16">
        <v>1387981</v>
      </c>
      <c r="K33" s="16">
        <f t="shared" si="0"/>
        <v>973377.1971925128</v>
      </c>
      <c r="L33" s="16">
        <f t="shared" si="1"/>
        <v>207122.85221177188</v>
      </c>
      <c r="M33" s="16">
        <f t="shared" si="2"/>
        <v>138081.9010856657</v>
      </c>
      <c r="N33" s="16">
        <f t="shared" si="3"/>
        <v>69399.04951004965</v>
      </c>
      <c r="O33" s="19">
        <f t="shared" si="4"/>
        <v>3082.347324006218</v>
      </c>
    </row>
    <row r="34" spans="1:15" ht="33" customHeight="1">
      <c r="A34" s="15">
        <v>18</v>
      </c>
      <c r="B34" s="16" t="s">
        <v>15</v>
      </c>
      <c r="C34" s="16">
        <v>1986</v>
      </c>
      <c r="D34" s="17" t="s">
        <v>77</v>
      </c>
      <c r="E34" s="18">
        <v>2</v>
      </c>
      <c r="F34" s="16">
        <v>463.3</v>
      </c>
      <c r="G34" s="16">
        <v>333.4</v>
      </c>
      <c r="H34" s="16">
        <v>333.4</v>
      </c>
      <c r="I34" s="20" t="s">
        <v>69</v>
      </c>
      <c r="J34" s="16">
        <v>1199005</v>
      </c>
      <c r="K34" s="16">
        <f t="shared" si="0"/>
        <v>840850.2179207127</v>
      </c>
      <c r="L34" s="16">
        <f t="shared" si="1"/>
        <v>178922.71970306188</v>
      </c>
      <c r="M34" s="16">
        <f t="shared" si="2"/>
        <v>119281.81279946816</v>
      </c>
      <c r="N34" s="16">
        <f t="shared" si="3"/>
        <v>59950.249576757225</v>
      </c>
      <c r="O34" s="19">
        <f t="shared" si="4"/>
        <v>2587.9667601985752</v>
      </c>
    </row>
    <row r="35" spans="1:15" ht="39.75" customHeight="1">
      <c r="A35" s="15">
        <v>19</v>
      </c>
      <c r="B35" s="16" t="s">
        <v>16</v>
      </c>
      <c r="C35" s="16">
        <v>1967</v>
      </c>
      <c r="D35" s="17" t="s">
        <v>77</v>
      </c>
      <c r="E35" s="18">
        <v>2</v>
      </c>
      <c r="F35" s="16">
        <v>764</v>
      </c>
      <c r="G35" s="16">
        <v>391</v>
      </c>
      <c r="H35" s="16">
        <f>G35</f>
        <v>391</v>
      </c>
      <c r="I35" s="20" t="s">
        <v>68</v>
      </c>
      <c r="J35" s="16">
        <v>1561111</v>
      </c>
      <c r="K35" s="16">
        <f t="shared" si="0"/>
        <v>1094791.535104876</v>
      </c>
      <c r="L35" s="16">
        <f t="shared" si="1"/>
        <v>232958.34953012425</v>
      </c>
      <c r="M35" s="16">
        <f t="shared" si="2"/>
        <v>155305.56591606417</v>
      </c>
      <c r="N35" s="16">
        <f t="shared" si="3"/>
        <v>78055.54944893562</v>
      </c>
      <c r="O35" s="19">
        <f t="shared" si="4"/>
        <v>2043.3390052356021</v>
      </c>
    </row>
    <row r="36" spans="1:15" ht="39" customHeight="1">
      <c r="A36" s="15">
        <v>20</v>
      </c>
      <c r="B36" s="16" t="s">
        <v>17</v>
      </c>
      <c r="C36" s="16">
        <v>1967</v>
      </c>
      <c r="D36" s="17" t="s">
        <v>77</v>
      </c>
      <c r="E36" s="18">
        <v>2</v>
      </c>
      <c r="F36" s="16">
        <v>768</v>
      </c>
      <c r="G36" s="16">
        <v>455</v>
      </c>
      <c r="H36" s="16">
        <v>455</v>
      </c>
      <c r="I36" s="20" t="s">
        <v>68</v>
      </c>
      <c r="J36" s="16">
        <v>1177187.39</v>
      </c>
      <c r="K36" s="16">
        <f t="shared" si="0"/>
        <v>825549.7461770509</v>
      </c>
      <c r="L36" s="16">
        <f t="shared" si="1"/>
        <v>175666.96504097062</v>
      </c>
      <c r="M36" s="16">
        <f t="shared" si="2"/>
        <v>117111.30969751961</v>
      </c>
      <c r="N36" s="16">
        <f t="shared" si="3"/>
        <v>58859.36908445873</v>
      </c>
      <c r="O36" s="19">
        <f t="shared" si="4"/>
        <v>1532.7960807291665</v>
      </c>
    </row>
    <row r="37" spans="1:15" ht="51.75" customHeight="1">
      <c r="A37" s="15">
        <v>21</v>
      </c>
      <c r="B37" s="16" t="s">
        <v>18</v>
      </c>
      <c r="C37" s="16">
        <v>1967</v>
      </c>
      <c r="D37" s="17" t="s">
        <v>77</v>
      </c>
      <c r="E37" s="18">
        <v>2</v>
      </c>
      <c r="F37" s="16">
        <v>758</v>
      </c>
      <c r="G37" s="16">
        <v>456</v>
      </c>
      <c r="H37" s="16">
        <v>456</v>
      </c>
      <c r="I37" s="20" t="s">
        <v>68</v>
      </c>
      <c r="J37" s="16">
        <v>1737507</v>
      </c>
      <c r="K37" s="16">
        <f t="shared" si="0"/>
        <v>1218496.286161245</v>
      </c>
      <c r="L37" s="16">
        <f t="shared" si="1"/>
        <v>259281.2189633137</v>
      </c>
      <c r="M37" s="16">
        <f t="shared" si="2"/>
        <v>172854.1454887724</v>
      </c>
      <c r="N37" s="16">
        <f t="shared" si="3"/>
        <v>86875.3493866687</v>
      </c>
      <c r="O37" s="19">
        <f t="shared" si="4"/>
        <v>2292.225593667546</v>
      </c>
    </row>
    <row r="38" spans="1:15" ht="50.25" customHeight="1">
      <c r="A38" s="15">
        <v>22</v>
      </c>
      <c r="B38" s="16" t="s">
        <v>19</v>
      </c>
      <c r="C38" s="16">
        <v>1970</v>
      </c>
      <c r="D38" s="17" t="s">
        <v>77</v>
      </c>
      <c r="E38" s="18">
        <v>2</v>
      </c>
      <c r="F38" s="16">
        <v>752</v>
      </c>
      <c r="G38" s="16">
        <v>474</v>
      </c>
      <c r="H38" s="16">
        <v>474</v>
      </c>
      <c r="I38" s="20" t="s">
        <v>68</v>
      </c>
      <c r="J38" s="16">
        <v>2051198</v>
      </c>
      <c r="K38" s="16">
        <f t="shared" si="0"/>
        <v>1438484.647936022</v>
      </c>
      <c r="L38" s="16">
        <f t="shared" si="1"/>
        <v>306092.07201761554</v>
      </c>
      <c r="M38" s="16">
        <f t="shared" si="2"/>
        <v>204061.38077042505</v>
      </c>
      <c r="N38" s="16">
        <f t="shared" si="3"/>
        <v>102559.89927593737</v>
      </c>
      <c r="O38" s="19">
        <f t="shared" si="4"/>
        <v>2727.656914893617</v>
      </c>
    </row>
    <row r="39" spans="1:15" ht="33.75" customHeight="1">
      <c r="A39" s="15">
        <v>23</v>
      </c>
      <c r="B39" s="16" t="s">
        <v>20</v>
      </c>
      <c r="C39" s="16">
        <v>1963</v>
      </c>
      <c r="D39" s="17" t="s">
        <v>77</v>
      </c>
      <c r="E39" s="18">
        <v>3</v>
      </c>
      <c r="F39" s="16">
        <v>389</v>
      </c>
      <c r="G39" s="16">
        <v>252</v>
      </c>
      <c r="H39" s="16">
        <v>252</v>
      </c>
      <c r="I39" s="20" t="s">
        <v>71</v>
      </c>
      <c r="J39" s="16">
        <v>536172</v>
      </c>
      <c r="K39" s="16">
        <f t="shared" si="0"/>
        <v>376012.06253767444</v>
      </c>
      <c r="L39" s="16">
        <f t="shared" si="1"/>
        <v>80010.80268108148</v>
      </c>
      <c r="M39" s="16">
        <f t="shared" si="2"/>
        <v>53340.53497051008</v>
      </c>
      <c r="N39" s="16">
        <f t="shared" si="3"/>
        <v>26808.599810733962</v>
      </c>
      <c r="O39" s="19">
        <f t="shared" si="4"/>
        <v>1378.3341902313625</v>
      </c>
    </row>
    <row r="40" spans="1:15" ht="36" customHeight="1">
      <c r="A40" s="15">
        <v>24</v>
      </c>
      <c r="B40" s="16" t="s">
        <v>21</v>
      </c>
      <c r="C40" s="16">
        <v>1964</v>
      </c>
      <c r="D40" s="17" t="s">
        <v>77</v>
      </c>
      <c r="E40" s="18">
        <v>3</v>
      </c>
      <c r="F40" s="16">
        <v>397</v>
      </c>
      <c r="G40" s="16">
        <v>261</v>
      </c>
      <c r="H40" s="16">
        <v>261</v>
      </c>
      <c r="I40" s="20" t="s">
        <v>94</v>
      </c>
      <c r="J40" s="16">
        <v>923931</v>
      </c>
      <c r="K40" s="16">
        <f t="shared" si="0"/>
        <v>647943.5721233039</v>
      </c>
      <c r="L40" s="16">
        <f t="shared" si="1"/>
        <v>137874.5270770094</v>
      </c>
      <c r="M40" s="16">
        <f t="shared" si="2"/>
        <v>91916.35112582968</v>
      </c>
      <c r="N40" s="16">
        <f t="shared" si="3"/>
        <v>46196.54967385697</v>
      </c>
      <c r="O40" s="19">
        <f t="shared" si="4"/>
        <v>2327.2821158690176</v>
      </c>
    </row>
    <row r="41" spans="1:15" ht="35.25" customHeight="1">
      <c r="A41" s="15">
        <v>25</v>
      </c>
      <c r="B41" s="16" t="s">
        <v>22</v>
      </c>
      <c r="C41" s="16">
        <v>1964</v>
      </c>
      <c r="D41" s="17" t="s">
        <v>77</v>
      </c>
      <c r="E41" s="18">
        <v>3</v>
      </c>
      <c r="F41" s="16">
        <v>397</v>
      </c>
      <c r="G41" s="16">
        <v>265</v>
      </c>
      <c r="H41" s="16">
        <v>265</v>
      </c>
      <c r="I41" s="20" t="s">
        <v>72</v>
      </c>
      <c r="J41" s="16">
        <v>709929</v>
      </c>
      <c r="K41" s="16">
        <f t="shared" si="0"/>
        <v>497866.10928080673</v>
      </c>
      <c r="L41" s="16">
        <f t="shared" si="1"/>
        <v>105939.86470121061</v>
      </c>
      <c r="M41" s="16">
        <f t="shared" si="2"/>
        <v>70626.57626858406</v>
      </c>
      <c r="N41" s="16">
        <f t="shared" si="3"/>
        <v>35496.44974939861</v>
      </c>
      <c r="O41" s="19">
        <f t="shared" si="4"/>
        <v>1788.2342569269522</v>
      </c>
    </row>
    <row r="42" spans="1:15" ht="29.25" customHeight="1">
      <c r="A42" s="15">
        <v>26</v>
      </c>
      <c r="B42" s="16" t="s">
        <v>23</v>
      </c>
      <c r="C42" s="16">
        <v>1964</v>
      </c>
      <c r="D42" s="17" t="s">
        <v>77</v>
      </c>
      <c r="E42" s="18">
        <v>3</v>
      </c>
      <c r="F42" s="16">
        <v>413.2</v>
      </c>
      <c r="G42" s="16">
        <v>301.9</v>
      </c>
      <c r="H42" s="16">
        <v>301.9</v>
      </c>
      <c r="I42" s="20" t="s">
        <v>95</v>
      </c>
      <c r="J42" s="16">
        <v>1277070</v>
      </c>
      <c r="K42" s="16">
        <f t="shared" si="0"/>
        <v>895596.421866468</v>
      </c>
      <c r="L42" s="16">
        <f t="shared" si="1"/>
        <v>190572.04736526473</v>
      </c>
      <c r="M42" s="16">
        <f t="shared" si="2"/>
        <v>127048.03121906647</v>
      </c>
      <c r="N42" s="16">
        <f t="shared" si="3"/>
        <v>63853.49954920067</v>
      </c>
      <c r="O42" s="19">
        <f t="shared" si="4"/>
        <v>3090.6824782187805</v>
      </c>
    </row>
    <row r="43" spans="1:15" ht="34.5" customHeight="1">
      <c r="A43" s="15">
        <v>27</v>
      </c>
      <c r="B43" s="16" t="s">
        <v>24</v>
      </c>
      <c r="C43" s="16">
        <v>1965</v>
      </c>
      <c r="D43" s="17" t="s">
        <v>77</v>
      </c>
      <c r="E43" s="18">
        <v>3</v>
      </c>
      <c r="F43" s="16">
        <v>460</v>
      </c>
      <c r="G43" s="16">
        <v>293</v>
      </c>
      <c r="H43" s="16">
        <v>293</v>
      </c>
      <c r="I43" s="20" t="s">
        <v>72</v>
      </c>
      <c r="J43" s="16">
        <v>1473229</v>
      </c>
      <c r="K43" s="16">
        <f t="shared" si="0"/>
        <v>1033160.7672170788</v>
      </c>
      <c r="L43" s="16">
        <f t="shared" si="1"/>
        <v>219844.070229417</v>
      </c>
      <c r="M43" s="16">
        <f t="shared" si="2"/>
        <v>146562.71307354656</v>
      </c>
      <c r="N43" s="16">
        <f t="shared" si="3"/>
        <v>73661.44947995753</v>
      </c>
      <c r="O43" s="19">
        <f t="shared" si="4"/>
        <v>3202.6717391304346</v>
      </c>
    </row>
    <row r="44" spans="1:15" ht="33" customHeight="1">
      <c r="A44" s="15">
        <v>28</v>
      </c>
      <c r="B44" s="16" t="s">
        <v>25</v>
      </c>
      <c r="C44" s="16">
        <v>1965</v>
      </c>
      <c r="D44" s="17" t="s">
        <v>77</v>
      </c>
      <c r="E44" s="18">
        <v>3</v>
      </c>
      <c r="F44" s="16">
        <v>382</v>
      </c>
      <c r="G44" s="16">
        <v>259</v>
      </c>
      <c r="H44" s="16">
        <v>259</v>
      </c>
      <c r="I44" s="20" t="s">
        <v>94</v>
      </c>
      <c r="J44" s="16">
        <v>863012.78</v>
      </c>
      <c r="K44" s="16">
        <f t="shared" si="0"/>
        <v>605222.233544781</v>
      </c>
      <c r="L44" s="16">
        <f t="shared" si="1"/>
        <v>128783.944800981</v>
      </c>
      <c r="M44" s="16">
        <f t="shared" si="2"/>
        <v>85855.96295887724</v>
      </c>
      <c r="N44" s="16">
        <f t="shared" si="3"/>
        <v>43150.6386953608</v>
      </c>
      <c r="O44" s="19">
        <f t="shared" si="4"/>
        <v>2259.1957591623036</v>
      </c>
    </row>
    <row r="45" spans="1:15" ht="28.5" customHeight="1">
      <c r="A45" s="15">
        <v>29</v>
      </c>
      <c r="B45" s="16" t="s">
        <v>26</v>
      </c>
      <c r="C45" s="16">
        <v>1963</v>
      </c>
      <c r="D45" s="17" t="s">
        <v>77</v>
      </c>
      <c r="E45" s="18">
        <v>3</v>
      </c>
      <c r="F45" s="16">
        <v>372</v>
      </c>
      <c r="G45" s="16">
        <v>252</v>
      </c>
      <c r="H45" s="16">
        <v>252</v>
      </c>
      <c r="I45" s="20" t="s">
        <v>72</v>
      </c>
      <c r="J45" s="16">
        <v>1025917</v>
      </c>
      <c r="K45" s="16">
        <f t="shared" si="0"/>
        <v>719465.3341884011</v>
      </c>
      <c r="L45" s="16">
        <f t="shared" si="1"/>
        <v>153093.48987669454</v>
      </c>
      <c r="M45" s="16">
        <f t="shared" si="2"/>
        <v>102062.32629704794</v>
      </c>
      <c r="N45" s="16">
        <f t="shared" si="3"/>
        <v>51295.84963785643</v>
      </c>
      <c r="O45" s="19">
        <f t="shared" si="4"/>
        <v>2757.8413978494623</v>
      </c>
    </row>
    <row r="46" spans="1:15" ht="32.25" customHeight="1">
      <c r="A46" s="15">
        <v>30</v>
      </c>
      <c r="B46" s="16" t="s">
        <v>27</v>
      </c>
      <c r="C46" s="16">
        <v>1963</v>
      </c>
      <c r="D46" s="17" t="s">
        <v>77</v>
      </c>
      <c r="E46" s="18">
        <v>3</v>
      </c>
      <c r="F46" s="16">
        <v>372</v>
      </c>
      <c r="G46" s="16">
        <v>253</v>
      </c>
      <c r="H46" s="16">
        <v>253</v>
      </c>
      <c r="I46" s="20" t="s">
        <v>95</v>
      </c>
      <c r="J46" s="16">
        <v>1383970</v>
      </c>
      <c r="K46" s="16">
        <f t="shared" si="0"/>
        <v>970564.3229975929</v>
      </c>
      <c r="L46" s="16">
        <f t="shared" si="1"/>
        <v>206524.3067272001</v>
      </c>
      <c r="M46" s="16">
        <f t="shared" si="2"/>
        <v>137682.87076374155</v>
      </c>
      <c r="N46" s="16">
        <f t="shared" si="3"/>
        <v>69198.4995114655</v>
      </c>
      <c r="O46" s="19">
        <f t="shared" si="4"/>
        <v>3720.3494623655915</v>
      </c>
    </row>
    <row r="47" spans="1:15" ht="32.25" customHeight="1">
      <c r="A47" s="15">
        <v>31</v>
      </c>
      <c r="B47" s="16" t="s">
        <v>28</v>
      </c>
      <c r="C47" s="16">
        <v>1970</v>
      </c>
      <c r="D47" s="17" t="s">
        <v>77</v>
      </c>
      <c r="E47" s="18">
        <v>3</v>
      </c>
      <c r="F47" s="16">
        <v>478</v>
      </c>
      <c r="G47" s="16">
        <v>301</v>
      </c>
      <c r="H47" s="16">
        <v>301</v>
      </c>
      <c r="I47" s="20" t="s">
        <v>72</v>
      </c>
      <c r="J47" s="16">
        <v>1165486</v>
      </c>
      <c r="K47" s="16">
        <f t="shared" si="0"/>
        <v>817343.678369598</v>
      </c>
      <c r="L47" s="16">
        <f t="shared" si="1"/>
        <v>173920.81342099723</v>
      </c>
      <c r="M47" s="16">
        <f t="shared" si="2"/>
        <v>115947.20862081554</v>
      </c>
      <c r="N47" s="16">
        <f t="shared" si="3"/>
        <v>58274.29958858927</v>
      </c>
      <c r="O47" s="19">
        <f t="shared" si="4"/>
        <v>2438.255230125523</v>
      </c>
    </row>
    <row r="48" spans="1:15" ht="30" customHeight="1">
      <c r="A48" s="15">
        <v>32</v>
      </c>
      <c r="B48" s="16" t="s">
        <v>29</v>
      </c>
      <c r="C48" s="16">
        <v>1975</v>
      </c>
      <c r="D48" s="17" t="s">
        <v>77</v>
      </c>
      <c r="E48" s="18">
        <v>3</v>
      </c>
      <c r="F48" s="16">
        <v>320</v>
      </c>
      <c r="G48" s="16">
        <v>219</v>
      </c>
      <c r="H48" s="16">
        <v>219</v>
      </c>
      <c r="I48" s="20" t="s">
        <v>72</v>
      </c>
      <c r="J48" s="16">
        <v>718878</v>
      </c>
      <c r="K48" s="16">
        <f t="shared" si="0"/>
        <v>504141.9535017836</v>
      </c>
      <c r="L48" s="16">
        <f t="shared" si="1"/>
        <v>107275.28817202408</v>
      </c>
      <c r="M48" s="16">
        <f t="shared" si="2"/>
        <v>71516.8585799526</v>
      </c>
      <c r="N48" s="16">
        <f t="shared" si="3"/>
        <v>35943.89974623966</v>
      </c>
      <c r="O48" s="19">
        <f t="shared" si="4"/>
        <v>2246.49375</v>
      </c>
    </row>
    <row r="49" spans="1:15" ht="31.5">
      <c r="A49" s="15">
        <v>33</v>
      </c>
      <c r="B49" s="16" t="s">
        <v>30</v>
      </c>
      <c r="C49" s="16">
        <v>1975</v>
      </c>
      <c r="D49" s="17" t="s">
        <v>77</v>
      </c>
      <c r="E49" s="18">
        <v>3</v>
      </c>
      <c r="F49" s="16">
        <v>166.6</v>
      </c>
      <c r="G49" s="16">
        <v>124.9</v>
      </c>
      <c r="H49" s="16">
        <v>124.9</v>
      </c>
      <c r="I49" s="20" t="s">
        <v>73</v>
      </c>
      <c r="J49" s="16">
        <v>324523</v>
      </c>
      <c r="K49" s="16">
        <f t="shared" si="0"/>
        <v>227584.73506806348</v>
      </c>
      <c r="L49" s="16">
        <f t="shared" si="1"/>
        <v>48427.26908244482</v>
      </c>
      <c r="M49" s="16">
        <f t="shared" si="2"/>
        <v>32284.845964046694</v>
      </c>
      <c r="N49" s="16">
        <f t="shared" si="3"/>
        <v>16226.149885445002</v>
      </c>
      <c r="O49" s="19">
        <f t="shared" si="4"/>
        <v>1947.9171668667468</v>
      </c>
    </row>
    <row r="50" spans="1:15" ht="38.25" customHeight="1">
      <c r="A50" s="15">
        <v>34</v>
      </c>
      <c r="B50" s="16" t="s">
        <v>31</v>
      </c>
      <c r="C50" s="16">
        <v>1978</v>
      </c>
      <c r="D50" s="17" t="s">
        <v>77</v>
      </c>
      <c r="E50" s="18">
        <v>3</v>
      </c>
      <c r="F50" s="16">
        <v>596</v>
      </c>
      <c r="G50" s="16">
        <v>354</v>
      </c>
      <c r="H50" s="16">
        <v>354</v>
      </c>
      <c r="I50" s="20" t="s">
        <v>94</v>
      </c>
      <c r="J50" s="16">
        <v>1098196</v>
      </c>
      <c r="K50" s="16">
        <f t="shared" si="0"/>
        <v>770153.8741870592</v>
      </c>
      <c r="L50" s="16">
        <f t="shared" si="1"/>
        <v>163879.39590495767</v>
      </c>
      <c r="M50" s="16">
        <f t="shared" si="2"/>
        <v>109252.93029564075</v>
      </c>
      <c r="N50" s="16">
        <f t="shared" si="3"/>
        <v>54909.79961234229</v>
      </c>
      <c r="O50" s="19">
        <f t="shared" si="4"/>
        <v>1842.6107382550335</v>
      </c>
    </row>
    <row r="51" spans="1:15" ht="46.5" customHeight="1">
      <c r="A51" s="15">
        <v>35</v>
      </c>
      <c r="B51" s="16" t="s">
        <v>32</v>
      </c>
      <c r="C51" s="16">
        <v>1979</v>
      </c>
      <c r="D51" s="17" t="s">
        <v>77</v>
      </c>
      <c r="E51" s="18">
        <v>3</v>
      </c>
      <c r="F51" s="16">
        <v>176</v>
      </c>
      <c r="G51" s="16">
        <v>166</v>
      </c>
      <c r="H51" s="16">
        <v>166</v>
      </c>
      <c r="I51" s="20" t="s">
        <v>68</v>
      </c>
      <c r="J51" s="16">
        <v>1339435.33</v>
      </c>
      <c r="K51" s="16">
        <f t="shared" si="0"/>
        <v>939332.6042186661</v>
      </c>
      <c r="L51" s="16">
        <f t="shared" si="1"/>
        <v>199878.5760776379</v>
      </c>
      <c r="M51" s="16">
        <f t="shared" si="2"/>
        <v>133252.38367650998</v>
      </c>
      <c r="N51" s="16">
        <f t="shared" si="3"/>
        <v>66971.76602718602</v>
      </c>
      <c r="O51" s="19">
        <f t="shared" si="4"/>
        <v>7610.428011363637</v>
      </c>
    </row>
    <row r="52" spans="1:15" ht="32.25" customHeight="1">
      <c r="A52" s="15">
        <v>36</v>
      </c>
      <c r="B52" s="16" t="s">
        <v>33</v>
      </c>
      <c r="C52" s="16">
        <v>1986</v>
      </c>
      <c r="D52" s="17" t="s">
        <v>77</v>
      </c>
      <c r="E52" s="18">
        <v>3</v>
      </c>
      <c r="F52" s="16">
        <v>1160</v>
      </c>
      <c r="G52" s="16">
        <v>665</v>
      </c>
      <c r="H52" s="16">
        <v>665</v>
      </c>
      <c r="I52" s="20" t="s">
        <v>81</v>
      </c>
      <c r="J52" s="16">
        <v>1217029</v>
      </c>
      <c r="K52" s="16">
        <f t="shared" si="0"/>
        <v>853490.2689028211</v>
      </c>
      <c r="L52" s="16">
        <f t="shared" si="1"/>
        <v>181612.36912064397</v>
      </c>
      <c r="M52" s="16">
        <f t="shared" si="2"/>
        <v>121074.91240614002</v>
      </c>
      <c r="N52" s="16">
        <f t="shared" si="3"/>
        <v>60851.44957039485</v>
      </c>
      <c r="O52" s="19">
        <f t="shared" si="4"/>
        <v>1049.1629310344827</v>
      </c>
    </row>
    <row r="53" spans="1:15" ht="48.75" customHeight="1">
      <c r="A53" s="15">
        <v>37</v>
      </c>
      <c r="B53" s="16" t="s">
        <v>34</v>
      </c>
      <c r="C53" s="16">
        <v>1975</v>
      </c>
      <c r="D53" s="17" t="s">
        <v>77</v>
      </c>
      <c r="E53" s="18">
        <v>2</v>
      </c>
      <c r="F53" s="16">
        <v>1079</v>
      </c>
      <c r="G53" s="16">
        <v>707</v>
      </c>
      <c r="H53" s="16">
        <v>707</v>
      </c>
      <c r="I53" s="20" t="s">
        <v>68</v>
      </c>
      <c r="J53" s="16">
        <v>1468959</v>
      </c>
      <c r="K53" s="16">
        <f t="shared" si="0"/>
        <v>1030166.2589118412</v>
      </c>
      <c r="L53" s="16">
        <f t="shared" si="1"/>
        <v>219206.8752109375</v>
      </c>
      <c r="M53" s="16">
        <f t="shared" si="2"/>
        <v>146137.91639575645</v>
      </c>
      <c r="N53" s="16">
        <f t="shared" si="3"/>
        <v>73447.9494814648</v>
      </c>
      <c r="O53" s="19">
        <f t="shared" si="4"/>
        <v>1361.4077849860982</v>
      </c>
    </row>
    <row r="54" spans="1:15" ht="34.5" customHeight="1">
      <c r="A54" s="15">
        <v>38</v>
      </c>
      <c r="B54" s="16" t="s">
        <v>35</v>
      </c>
      <c r="C54" s="16">
        <v>1971</v>
      </c>
      <c r="D54" s="17" t="s">
        <v>77</v>
      </c>
      <c r="E54" s="18">
        <v>2</v>
      </c>
      <c r="F54" s="16">
        <v>747</v>
      </c>
      <c r="G54" s="16">
        <v>467</v>
      </c>
      <c r="H54" s="16">
        <v>467</v>
      </c>
      <c r="I54" s="20" t="s">
        <v>82</v>
      </c>
      <c r="J54" s="16">
        <v>976207</v>
      </c>
      <c r="K54" s="21">
        <f t="shared" si="0"/>
        <v>684604.2082274263</v>
      </c>
      <c r="L54" s="16">
        <f t="shared" si="1"/>
        <v>145675.46543439513</v>
      </c>
      <c r="M54" s="16">
        <f t="shared" si="2"/>
        <v>97116.97668277481</v>
      </c>
      <c r="N54" s="16">
        <f t="shared" si="3"/>
        <v>48810.349655403814</v>
      </c>
      <c r="O54" s="19">
        <f t="shared" si="4"/>
        <v>1306.8366800535475</v>
      </c>
    </row>
    <row r="55" spans="1:15" ht="33" customHeight="1">
      <c r="A55" s="15">
        <v>39</v>
      </c>
      <c r="B55" s="16" t="s">
        <v>36</v>
      </c>
      <c r="C55" s="16">
        <v>1971</v>
      </c>
      <c r="D55" s="17" t="s">
        <v>77</v>
      </c>
      <c r="E55" s="18">
        <v>2</v>
      </c>
      <c r="F55" s="16">
        <v>752</v>
      </c>
      <c r="G55" s="16">
        <v>475</v>
      </c>
      <c r="H55" s="16">
        <v>475</v>
      </c>
      <c r="I55" s="20" t="s">
        <v>72</v>
      </c>
      <c r="J55" s="16">
        <v>1836139</v>
      </c>
      <c r="K55" s="21">
        <f t="shared" si="0"/>
        <v>1287665.9215622281</v>
      </c>
      <c r="L55" s="16">
        <f t="shared" si="1"/>
        <v>273999.6777601931</v>
      </c>
      <c r="M55" s="16">
        <f t="shared" si="2"/>
        <v>182666.45132572646</v>
      </c>
      <c r="N55" s="16">
        <f t="shared" si="3"/>
        <v>91806.9493518521</v>
      </c>
      <c r="O55" s="19">
        <f t="shared" si="4"/>
        <v>2441.6742021276596</v>
      </c>
    </row>
    <row r="56" spans="1:15" ht="34.5" customHeight="1">
      <c r="A56" s="15">
        <v>40</v>
      </c>
      <c r="B56" s="16" t="s">
        <v>37</v>
      </c>
      <c r="C56" s="16">
        <v>1977</v>
      </c>
      <c r="D56" s="17" t="s">
        <v>77</v>
      </c>
      <c r="E56" s="18">
        <v>2</v>
      </c>
      <c r="F56" s="16">
        <v>1107</v>
      </c>
      <c r="G56" s="16">
        <v>738</v>
      </c>
      <c r="H56" s="16">
        <v>738</v>
      </c>
      <c r="I56" s="20" t="s">
        <v>72</v>
      </c>
      <c r="J56" s="16">
        <v>1976315</v>
      </c>
      <c r="K56" s="21">
        <f t="shared" si="0"/>
        <v>1385969.9487741697</v>
      </c>
      <c r="L56" s="16">
        <f t="shared" si="1"/>
        <v>294917.58148627967</v>
      </c>
      <c r="M56" s="16">
        <f t="shared" si="2"/>
        <v>196611.7204371799</v>
      </c>
      <c r="N56" s="16">
        <f t="shared" si="3"/>
        <v>98815.74930237068</v>
      </c>
      <c r="O56" s="19">
        <f t="shared" si="4"/>
        <v>1785.2890695573622</v>
      </c>
    </row>
    <row r="57" spans="1:15" ht="27" customHeight="1">
      <c r="A57" s="15">
        <v>41</v>
      </c>
      <c r="B57" s="16" t="s">
        <v>38</v>
      </c>
      <c r="C57" s="16">
        <v>1973</v>
      </c>
      <c r="D57" s="17" t="s">
        <v>77</v>
      </c>
      <c r="E57" s="18">
        <v>2</v>
      </c>
      <c r="F57" s="16">
        <v>760</v>
      </c>
      <c r="G57" s="16">
        <v>483</v>
      </c>
      <c r="H57" s="16">
        <v>483</v>
      </c>
      <c r="I57" s="20" t="s">
        <v>72</v>
      </c>
      <c r="J57" s="16">
        <v>1562294.11</v>
      </c>
      <c r="K57" s="21">
        <f t="shared" si="0"/>
        <v>1095621.2383182272</v>
      </c>
      <c r="L57" s="16">
        <f t="shared" si="1"/>
        <v>233134.900302563</v>
      </c>
      <c r="M57" s="16">
        <f t="shared" si="2"/>
        <v>155423.2664306919</v>
      </c>
      <c r="N57" s="16">
        <f t="shared" si="3"/>
        <v>78114.704948518</v>
      </c>
      <c r="O57" s="19">
        <f t="shared" si="4"/>
        <v>2055.6501447368423</v>
      </c>
    </row>
    <row r="58" spans="1:15" ht="31.5">
      <c r="A58" s="15">
        <v>42</v>
      </c>
      <c r="B58" s="16" t="s">
        <v>39</v>
      </c>
      <c r="C58" s="16">
        <v>1973</v>
      </c>
      <c r="D58" s="17" t="s">
        <v>77</v>
      </c>
      <c r="E58" s="18">
        <v>2</v>
      </c>
      <c r="F58" s="16">
        <v>727</v>
      </c>
      <c r="G58" s="16">
        <v>467</v>
      </c>
      <c r="H58" s="16">
        <v>467</v>
      </c>
      <c r="I58" s="20" t="s">
        <v>72</v>
      </c>
      <c r="J58" s="16">
        <v>1681631</v>
      </c>
      <c r="K58" s="21">
        <f t="shared" si="0"/>
        <v>1179311.006052707</v>
      </c>
      <c r="L58" s="16">
        <f t="shared" si="1"/>
        <v>250943.06700720987</v>
      </c>
      <c r="M58" s="16">
        <f t="shared" si="2"/>
        <v>167295.3775336904</v>
      </c>
      <c r="N58" s="16">
        <f t="shared" si="3"/>
        <v>84081.54940639267</v>
      </c>
      <c r="O58" s="19">
        <f t="shared" si="4"/>
        <v>2313.1100412654746</v>
      </c>
    </row>
    <row r="59" spans="1:15" ht="31.5">
      <c r="A59" s="15">
        <v>43</v>
      </c>
      <c r="B59" s="16" t="s">
        <v>40</v>
      </c>
      <c r="C59" s="16">
        <v>1980</v>
      </c>
      <c r="D59" s="17" t="s">
        <v>77</v>
      </c>
      <c r="E59" s="18">
        <v>2</v>
      </c>
      <c r="F59" s="16">
        <v>596</v>
      </c>
      <c r="G59" s="16">
        <v>356</v>
      </c>
      <c r="H59" s="16">
        <v>356</v>
      </c>
      <c r="I59" s="20" t="s">
        <v>72</v>
      </c>
      <c r="J59" s="16">
        <v>1627481</v>
      </c>
      <c r="K59" s="21">
        <f t="shared" si="0"/>
        <v>1141336.1524862861</v>
      </c>
      <c r="L59" s="16">
        <f t="shared" si="1"/>
        <v>242862.47912649144</v>
      </c>
      <c r="M59" s="16">
        <f t="shared" si="2"/>
        <v>161908.31896171512</v>
      </c>
      <c r="N59" s="16">
        <f t="shared" si="3"/>
        <v>81374.04942550734</v>
      </c>
      <c r="O59" s="19">
        <f t="shared" si="4"/>
        <v>2730.672818791946</v>
      </c>
    </row>
    <row r="60" spans="1:15" ht="28.5" customHeight="1">
      <c r="A60" s="15">
        <v>44</v>
      </c>
      <c r="B60" s="16" t="s">
        <v>90</v>
      </c>
      <c r="C60" s="16">
        <v>1985</v>
      </c>
      <c r="D60" s="18" t="s">
        <v>77</v>
      </c>
      <c r="E60" s="18">
        <v>4</v>
      </c>
      <c r="F60" s="16">
        <v>967</v>
      </c>
      <c r="G60" s="16">
        <v>522</v>
      </c>
      <c r="H60" s="16">
        <v>522</v>
      </c>
      <c r="I60" s="27" t="s">
        <v>92</v>
      </c>
      <c r="J60" s="16">
        <v>668800</v>
      </c>
      <c r="K60" s="21">
        <f t="shared" si="0"/>
        <v>469022.7528203574</v>
      </c>
      <c r="L60" s="16">
        <f t="shared" si="1"/>
        <v>99802.3485618557</v>
      </c>
      <c r="M60" s="16">
        <f t="shared" si="2"/>
        <v>66534.89885386992</v>
      </c>
      <c r="N60" s="16">
        <f t="shared" si="3"/>
        <v>33439.99976391694</v>
      </c>
      <c r="O60" s="19">
        <f t="shared" si="4"/>
        <v>691.6235780765253</v>
      </c>
    </row>
    <row r="61" spans="1:15" ht="33.75" customHeight="1">
      <c r="A61" s="15">
        <v>45</v>
      </c>
      <c r="B61" s="16" t="s">
        <v>91</v>
      </c>
      <c r="C61" s="16">
        <v>1982</v>
      </c>
      <c r="D61" s="18" t="s">
        <v>77</v>
      </c>
      <c r="E61" s="18">
        <v>2</v>
      </c>
      <c r="F61" s="16">
        <v>1351</v>
      </c>
      <c r="G61" s="16">
        <v>989</v>
      </c>
      <c r="H61" s="16">
        <v>989</v>
      </c>
      <c r="I61" s="27" t="s">
        <v>92</v>
      </c>
      <c r="J61" s="16">
        <v>882986</v>
      </c>
      <c r="K61" s="21">
        <f t="shared" si="0"/>
        <v>619229.2530230803</v>
      </c>
      <c r="L61" s="16">
        <f t="shared" si="1"/>
        <v>131764.46852158898</v>
      </c>
      <c r="M61" s="16">
        <f t="shared" si="2"/>
        <v>87842.97876702031</v>
      </c>
      <c r="N61" s="16">
        <f t="shared" si="3"/>
        <v>44149.299688310355</v>
      </c>
      <c r="O61" s="19">
        <f t="shared" si="4"/>
        <v>653.579570688379</v>
      </c>
    </row>
    <row r="62" spans="1:15" ht="21.75" customHeight="1">
      <c r="A62" s="16"/>
      <c r="B62" s="16" t="s">
        <v>41</v>
      </c>
      <c r="C62" s="16"/>
      <c r="D62" s="16"/>
      <c r="E62" s="18"/>
      <c r="F62" s="16">
        <f>SUM(F17:F61)</f>
        <v>33876.3</v>
      </c>
      <c r="G62" s="16">
        <f>SUM(G17:G61)</f>
        <v>21768.199999999997</v>
      </c>
      <c r="H62" s="16">
        <f>SUM(H17:H61)</f>
        <v>21768.199999999997</v>
      </c>
      <c r="I62" s="16"/>
      <c r="J62" s="16">
        <v>59490893.82</v>
      </c>
      <c r="K62" s="23">
        <f>SUM(K17:K61)</f>
        <v>41720369.12623218</v>
      </c>
      <c r="L62" s="24">
        <f>SUM(L17:L61)</f>
        <v>8877588.12686066</v>
      </c>
      <c r="M62" s="16">
        <v>5918392.05</v>
      </c>
      <c r="N62" s="16">
        <f>SUM(N17:N61)</f>
        <v>2974544.6790000116</v>
      </c>
      <c r="O62" s="19">
        <f>J62/F62</f>
        <v>1756.1213538668626</v>
      </c>
    </row>
    <row r="63" spans="1:15" ht="38.25" customHeight="1">
      <c r="A63" s="28" t="s">
        <v>67</v>
      </c>
      <c r="B63" s="29"/>
      <c r="C63" s="29"/>
      <c r="D63" s="29"/>
      <c r="E63" s="30"/>
      <c r="F63" s="28" t="s">
        <v>93</v>
      </c>
      <c r="G63" s="29"/>
      <c r="H63" s="30"/>
      <c r="I63" s="37" t="s">
        <v>83</v>
      </c>
      <c r="J63" s="28" t="s">
        <v>78</v>
      </c>
      <c r="K63" s="29"/>
      <c r="L63" s="29"/>
      <c r="M63" s="29"/>
      <c r="N63" s="29"/>
      <c r="O63" s="30"/>
    </row>
    <row r="64" spans="1:15" ht="21" customHeight="1">
      <c r="A64" s="31"/>
      <c r="B64" s="32"/>
      <c r="C64" s="32"/>
      <c r="D64" s="32"/>
      <c r="E64" s="33"/>
      <c r="F64" s="31"/>
      <c r="G64" s="32"/>
      <c r="H64" s="33"/>
      <c r="I64" s="38"/>
      <c r="J64" s="31" t="s">
        <v>1</v>
      </c>
      <c r="K64" s="32"/>
      <c r="L64" s="32"/>
      <c r="M64" s="32"/>
      <c r="N64" s="32"/>
      <c r="O64" s="33"/>
    </row>
    <row r="65" spans="1:15" ht="21.75" customHeight="1">
      <c r="A65" s="31"/>
      <c r="B65" s="32"/>
      <c r="C65" s="32"/>
      <c r="D65" s="32"/>
      <c r="E65" s="33"/>
      <c r="F65" s="31"/>
      <c r="G65" s="32"/>
      <c r="H65" s="33"/>
      <c r="I65" s="38"/>
      <c r="J65" s="31" t="s">
        <v>74</v>
      </c>
      <c r="K65" s="32"/>
      <c r="L65" s="32"/>
      <c r="M65" s="32"/>
      <c r="N65" s="32"/>
      <c r="O65" s="33"/>
    </row>
    <row r="66" spans="1:15" ht="24.75" customHeight="1">
      <c r="A66" s="31"/>
      <c r="B66" s="32"/>
      <c r="C66" s="32"/>
      <c r="D66" s="32"/>
      <c r="E66" s="33"/>
      <c r="F66" s="31"/>
      <c r="G66" s="32"/>
      <c r="H66" s="33"/>
      <c r="I66" s="38"/>
      <c r="J66" s="31" t="s">
        <v>84</v>
      </c>
      <c r="K66" s="32"/>
      <c r="L66" s="32"/>
      <c r="M66" s="32"/>
      <c r="N66" s="32"/>
      <c r="O66" s="33"/>
    </row>
    <row r="67" spans="1:15" ht="26.25" customHeight="1">
      <c r="A67" s="31"/>
      <c r="B67" s="32"/>
      <c r="C67" s="32"/>
      <c r="D67" s="32"/>
      <c r="E67" s="33"/>
      <c r="F67" s="31"/>
      <c r="G67" s="32"/>
      <c r="H67" s="33"/>
      <c r="I67" s="38"/>
      <c r="J67" s="31" t="s">
        <v>75</v>
      </c>
      <c r="K67" s="32"/>
      <c r="L67" s="32"/>
      <c r="M67" s="32"/>
      <c r="N67" s="32"/>
      <c r="O67" s="33"/>
    </row>
    <row r="68" spans="1:15" ht="21.75" customHeight="1">
      <c r="A68" s="34"/>
      <c r="B68" s="35"/>
      <c r="C68" s="35"/>
      <c r="D68" s="35"/>
      <c r="E68" s="36"/>
      <c r="F68" s="34"/>
      <c r="G68" s="35"/>
      <c r="H68" s="36"/>
      <c r="I68" s="39"/>
      <c r="J68" s="34" t="s">
        <v>76</v>
      </c>
      <c r="K68" s="35"/>
      <c r="L68" s="35"/>
      <c r="M68" s="35"/>
      <c r="N68" s="35"/>
      <c r="O68" s="36"/>
    </row>
    <row r="69" ht="15.75">
      <c r="K69" s="25"/>
    </row>
  </sheetData>
  <mergeCells count="38">
    <mergeCell ref="P13:P14"/>
    <mergeCell ref="O9:O14"/>
    <mergeCell ref="K13:K14"/>
    <mergeCell ref="K10:N10"/>
    <mergeCell ref="L13:L14"/>
    <mergeCell ref="M13:M14"/>
    <mergeCell ref="H12:H14"/>
    <mergeCell ref="C10:C14"/>
    <mergeCell ref="D10:D14"/>
    <mergeCell ref="F10:F14"/>
    <mergeCell ref="G10:H11"/>
    <mergeCell ref="A6:J7"/>
    <mergeCell ref="A16:O16"/>
    <mergeCell ref="A9:A14"/>
    <mergeCell ref="B9:B14"/>
    <mergeCell ref="E9:E14"/>
    <mergeCell ref="I9:I14"/>
    <mergeCell ref="J10:J14"/>
    <mergeCell ref="K11:M12"/>
    <mergeCell ref="N11:N14"/>
    <mergeCell ref="G12:G14"/>
    <mergeCell ref="A8:O8"/>
    <mergeCell ref="C9:D9"/>
    <mergeCell ref="F9:H9"/>
    <mergeCell ref="J9:N9"/>
    <mergeCell ref="L1:O1"/>
    <mergeCell ref="L2:O2"/>
    <mergeCell ref="L3:O3"/>
    <mergeCell ref="L4:O4"/>
    <mergeCell ref="A63:E68"/>
    <mergeCell ref="F63:H68"/>
    <mergeCell ref="I63:I68"/>
    <mergeCell ref="J63:O63"/>
    <mergeCell ref="J64:O64"/>
    <mergeCell ref="J65:O65"/>
    <mergeCell ref="J66:O66"/>
    <mergeCell ref="J67:O67"/>
    <mergeCell ref="J68:O68"/>
  </mergeCells>
  <printOptions/>
  <pageMargins left="0.36" right="0" top="0.5" bottom="0.72" header="0.25" footer="0.72"/>
  <pageSetup fitToHeight="8" horizontalDpi="300" verticalDpi="300" orientation="landscape" paperSize="9" scale="43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1st</cp:lastModifiedBy>
  <cp:lastPrinted>2009-10-22T07:51:30Z</cp:lastPrinted>
  <dcterms:created xsi:type="dcterms:W3CDTF">2008-07-29T04:05:42Z</dcterms:created>
  <dcterms:modified xsi:type="dcterms:W3CDTF">2009-09-25T08:55:36Z</dcterms:modified>
  <cp:category/>
  <cp:version/>
  <cp:contentType/>
  <cp:contentStatus/>
</cp:coreProperties>
</file>